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690" activeTab="0"/>
  </bookViews>
  <sheets>
    <sheet name="смета" sheetId="1" r:id="rId1"/>
    <sheet name="Лист1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<sst xmlns="http://schemas.openxmlformats.org/spreadsheetml/2006/main" count="80" uniqueCount="53">
  <si>
    <t>м3</t>
  </si>
  <si>
    <t>м2</t>
  </si>
  <si>
    <t>Ед.измерения</t>
  </si>
  <si>
    <t>Количество</t>
  </si>
  <si>
    <t>Цена, руб</t>
  </si>
  <si>
    <t>Стоимость,руб</t>
  </si>
  <si>
    <t>Наименование работ, материалов</t>
  </si>
  <si>
    <t xml:space="preserve">          СТЕНЫ,ПЕРЕКРЫТИЯ</t>
  </si>
  <si>
    <t xml:space="preserve">                КРОВЛЯ</t>
  </si>
  <si>
    <t>Монтаж полов</t>
  </si>
  <si>
    <t>Окна , двери</t>
  </si>
  <si>
    <t>Работы по устройству обсадных коробок</t>
  </si>
  <si>
    <t>шт</t>
  </si>
  <si>
    <t>м.п</t>
  </si>
  <si>
    <t>Доска обрезная 50*200 для ДП и ОП</t>
  </si>
  <si>
    <t xml:space="preserve">Брусок 50*50 </t>
  </si>
  <si>
    <t>Брусок 50*50 мм (контробрешетка)</t>
  </si>
  <si>
    <t>Доска 100*25 мм обрешетка</t>
  </si>
  <si>
    <t xml:space="preserve">Подрядчик ООО "ОЦБ-43" </t>
  </si>
  <si>
    <t>Директор Михеев А.Е.</t>
  </si>
  <si>
    <t>________________________</t>
  </si>
  <si>
    <t xml:space="preserve">Заказчик </t>
  </si>
  <si>
    <t>Доска чернового пола обрезная 25 мм</t>
  </si>
  <si>
    <t>Брусок 50*50 (черновой пол)</t>
  </si>
  <si>
    <t>Работа по сборке сруба (включая расходные материалы: джут, нагели, металические крепления)</t>
  </si>
  <si>
    <t>в т.ч. пиломатериалы</t>
  </si>
  <si>
    <t>Монтаж балок перекрытий первого и второго этажа</t>
  </si>
  <si>
    <t>Работы по устройству чернового пола:</t>
  </si>
  <si>
    <t>Доска 200*50 мм (стропила)</t>
  </si>
  <si>
    <t xml:space="preserve">                                                                                                        Итого по материалам:</t>
  </si>
  <si>
    <t xml:space="preserve">                                                                                                        Итого по работам:</t>
  </si>
  <si>
    <t>Для обсадых коробок</t>
  </si>
  <si>
    <t>Материалы для кровли, паро-гидроизоляции, водостока снегозадержания приобретаются заказчиком</t>
  </si>
  <si>
    <t>ИНН 4312146651. КПП 431201001. ОГРН 1124312001000. Р/С 40702810400030019402 в ПАО "Норвик Банк" г. Киров</t>
  </si>
  <si>
    <t>К/С 30101810300000000728. БИК 043304728. Тел. (83361) 76-204; 89195028389.</t>
  </si>
  <si>
    <t>ООО "ОЦБ - 43". 613010, Кировская обл. Кирово-Чепецкий р-н, с. Полом, ул. Петра Родыгина 1 А.</t>
  </si>
  <si>
    <t>Антисептик приобретает Заказчик</t>
  </si>
  <si>
    <t>Услуги крана для разгрузки материалов и сборки дома оплачиваются Заказчиком</t>
  </si>
  <si>
    <t>Материалы приобретает Заказчик</t>
  </si>
  <si>
    <t>Обработка клееного бруса огнбиозащитой Просепт огнебиопроф и торцов от растрескивания Биотором</t>
  </si>
  <si>
    <t>Клееный брус сечением 185х200 мм. Без обработки антисептиком и торцов от растресскивания. Без учета доставки.</t>
  </si>
  <si>
    <t>Пароизоляция</t>
  </si>
  <si>
    <t>Утеплитель</t>
  </si>
  <si>
    <t>Клееный брус не профилированный сечением 185х200 мм для балок перекрытий. Без обработки антисептиком и торцов от растресскивания. Без учета доставки.</t>
  </si>
  <si>
    <t>Доска 50*200 подкладная</t>
  </si>
  <si>
    <t>Доска чистовая для пола 45 мм</t>
  </si>
  <si>
    <t>Доска 20 мм имитация бруса для чистового потолка</t>
  </si>
  <si>
    <t>Всего за пиломатериалы и работы</t>
  </si>
  <si>
    <t>в т.ч. работы</t>
  </si>
  <si>
    <t>Брус 100х200 балки перекрытий первого и второго этажа</t>
  </si>
  <si>
    <t>Обработка доски подкладной и балок перекрытий антисептиком.</t>
  </si>
  <si>
    <t xml:space="preserve"> Работы по устройству стропильной системы. Укладка тепло-гидроизоляции. Укладка кровли.  Обустройство водостока и снегозадержания. Подшив внешних свесов.</t>
  </si>
  <si>
    <t>Проект Тамарикс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</si>
</sst>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2" fillId="4" borderId="10" xfId="17" applyFont="1" applyBorder="1" applyAlignment="1">
      <alignment/>
    </xf>
    <xf numFmtId="0" fontId="52" fillId="4" borderId="11" xfId="17" applyFont="1" applyBorder="1" applyAlignment="1">
      <alignment/>
    </xf>
    <xf numFmtId="0" fontId="52" fillId="4" borderId="12" xfId="17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2" fillId="4" borderId="14" xfId="17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2" fontId="54" fillId="0" borderId="15" xfId="0" applyNumberFormat="1" applyFont="1" applyBorder="1" applyAlignment="1">
      <alignment horizontal="center" vertical="center" wrapText="1"/>
    </xf>
    <xf numFmtId="2" fontId="54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55" fillId="0" borderId="19" xfId="0" applyNumberFormat="1" applyFont="1" applyBorder="1" applyAlignment="1">
      <alignment horizontal="center" vertical="center" wrapText="1"/>
    </xf>
    <xf numFmtId="0" fontId="56" fillId="4" borderId="10" xfId="17" applyFont="1" applyBorder="1" applyAlignment="1">
      <alignment/>
    </xf>
    <xf numFmtId="0" fontId="56" fillId="4" borderId="11" xfId="17" applyFont="1" applyBorder="1" applyAlignment="1">
      <alignment/>
    </xf>
    <xf numFmtId="0" fontId="56" fillId="4" borderId="12" xfId="17" applyFont="1" applyBorder="1" applyAlignment="1">
      <alignment/>
    </xf>
    <xf numFmtId="0" fontId="56" fillId="4" borderId="20" xfId="17" applyFont="1" applyBorder="1" applyAlignment="1">
      <alignment vertical="center"/>
    </xf>
    <xf numFmtId="0" fontId="56" fillId="4" borderId="20" xfId="17" applyFont="1" applyBorder="1" applyAlignment="1">
      <alignment/>
    </xf>
    <xf numFmtId="2" fontId="56" fillId="4" borderId="18" xfId="17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  <xf numFmtId="0" fontId="54" fillId="0" borderId="27" xfId="0" applyFont="1" applyBorder="1" applyAlignment="1">
      <alignment/>
    </xf>
    <xf numFmtId="0" fontId="54" fillId="0" borderId="28" xfId="0" applyFont="1" applyBorder="1" applyAlignment="1">
      <alignment horizontal="center" vertical="center" wrapText="1"/>
    </xf>
    <xf numFmtId="2" fontId="54" fillId="0" borderId="29" xfId="0" applyNumberFormat="1" applyFont="1" applyBorder="1" applyAlignment="1">
      <alignment horizontal="center" vertical="center" wrapText="1"/>
    </xf>
    <xf numFmtId="2" fontId="54" fillId="0" borderId="30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/>
    </xf>
    <xf numFmtId="2" fontId="6" fillId="0" borderId="17" xfId="0" applyNumberFormat="1" applyFont="1" applyBorder="1" applyAlignment="1">
      <alignment horizontal="center" vertical="center" wrapText="1"/>
    </xf>
    <xf numFmtId="2" fontId="55" fillId="0" borderId="17" xfId="0" applyNumberFormat="1" applyFont="1" applyBorder="1" applyAlignment="1">
      <alignment horizontal="center" vertical="center" wrapText="1"/>
    </xf>
    <xf numFmtId="0" fontId="56" fillId="4" borderId="32" xfId="17" applyFont="1" applyBorder="1" applyAlignment="1">
      <alignment/>
    </xf>
    <xf numFmtId="0" fontId="56" fillId="4" borderId="33" xfId="17" applyFont="1" applyBorder="1" applyAlignment="1">
      <alignment/>
    </xf>
    <xf numFmtId="0" fontId="56" fillId="4" borderId="16" xfId="17" applyFont="1" applyBorder="1" applyAlignment="1">
      <alignment/>
    </xf>
    <xf numFmtId="0" fontId="56" fillId="4" borderId="11" xfId="17" applyFont="1" applyBorder="1" applyAlignment="1">
      <alignment vertical="center"/>
    </xf>
    <xf numFmtId="0" fontId="56" fillId="4" borderId="15" xfId="17" applyFont="1" applyBorder="1" applyAlignment="1">
      <alignment/>
    </xf>
    <xf numFmtId="2" fontId="56" fillId="4" borderId="34" xfId="17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35" xfId="0" applyFont="1" applyBorder="1" applyAlignment="1">
      <alignment/>
    </xf>
    <xf numFmtId="0" fontId="54" fillId="0" borderId="36" xfId="0" applyFont="1" applyBorder="1" applyAlignment="1">
      <alignment/>
    </xf>
    <xf numFmtId="0" fontId="54" fillId="0" borderId="28" xfId="0" applyFont="1" applyBorder="1" applyAlignment="1">
      <alignment/>
    </xf>
    <xf numFmtId="0" fontId="54" fillId="0" borderId="30" xfId="0" applyFont="1" applyBorder="1" applyAlignment="1">
      <alignment/>
    </xf>
    <xf numFmtId="0" fontId="56" fillId="4" borderId="37" xfId="17" applyFont="1" applyBorder="1" applyAlignment="1">
      <alignment/>
    </xf>
    <xf numFmtId="0" fontId="9" fillId="4" borderId="38" xfId="0" applyFont="1" applyFill="1" applyBorder="1" applyAlignment="1">
      <alignment/>
    </xf>
    <xf numFmtId="2" fontId="9" fillId="4" borderId="39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54" fillId="0" borderId="40" xfId="0" applyNumberFormat="1" applyFont="1" applyBorder="1" applyAlignment="1">
      <alignment horizontal="center" vertical="center" wrapText="1"/>
    </xf>
    <xf numFmtId="2" fontId="54" fillId="0" borderId="26" xfId="0" applyNumberFormat="1" applyFont="1" applyBorder="1" applyAlignment="1">
      <alignment horizontal="center" vertical="center" wrapText="1"/>
    </xf>
    <xf numFmtId="2" fontId="6" fillId="0" borderId="34" xfId="0" applyNumberFormat="1" applyFont="1" applyBorder="1" applyAlignment="1">
      <alignment horizontal="center" vertical="center" wrapText="1"/>
    </xf>
    <xf numFmtId="2" fontId="55" fillId="0" borderId="4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6" fillId="32" borderId="17" xfId="0" applyNumberFormat="1" applyFont="1" applyFill="1" applyBorder="1" applyAlignment="1">
      <alignment horizontal="center" vertical="center" wrapText="1"/>
    </xf>
    <xf numFmtId="2" fontId="55" fillId="32" borderId="17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7" fillId="0" borderId="0" xfId="0" applyFont="1" applyAlignment="1">
      <alignment/>
    </xf>
    <xf numFmtId="177" fontId="54" fillId="0" borderId="40" xfId="0" applyNumberFormat="1" applyFont="1" applyBorder="1" applyAlignment="1">
      <alignment horizontal="center" vertical="center" wrapText="1"/>
    </xf>
    <xf numFmtId="0" fontId="3" fillId="0" borderId="0" xfId="44" applyNumberFormat="1" applyFont="1" applyBorder="1" applyAlignment="1">
      <alignment vertical="center"/>
    </xf>
    <xf numFmtId="0" fontId="53" fillId="0" borderId="0" xfId="0" applyFont="1" applyAlignment="1">
      <alignment horizontal="center" vertical="center" wrapText="1"/>
    </xf>
    <xf numFmtId="2" fontId="54" fillId="0" borderId="16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right" vertical="top" wrapText="1"/>
    </xf>
    <xf numFmtId="0" fontId="57" fillId="0" borderId="11" xfId="0" applyFont="1" applyBorder="1" applyAlignment="1">
      <alignment horizontal="right" vertical="top" wrapText="1"/>
    </xf>
    <xf numFmtId="0" fontId="57" fillId="0" borderId="12" xfId="0" applyFont="1" applyBorder="1" applyAlignment="1">
      <alignment horizontal="right" vertical="top" wrapText="1"/>
    </xf>
    <xf numFmtId="0" fontId="54" fillId="0" borderId="36" xfId="0" applyFont="1" applyBorder="1" applyAlignment="1">
      <alignment horizontal="left" vertical="top" wrapText="1"/>
    </xf>
    <xf numFmtId="0" fontId="58" fillId="0" borderId="28" xfId="0" applyFont="1" applyBorder="1" applyAlignment="1">
      <alignment horizontal="left" vertical="top" wrapText="1"/>
    </xf>
    <xf numFmtId="0" fontId="58" fillId="0" borderId="30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54" fillId="0" borderId="32" xfId="0" applyFont="1" applyBorder="1" applyAlignment="1">
      <alignment horizontal="left" vertical="top" wrapText="1"/>
    </xf>
    <xf numFmtId="0" fontId="58" fillId="0" borderId="33" xfId="0" applyFont="1" applyBorder="1" applyAlignment="1">
      <alignment horizontal="left" vertical="top" wrapText="1"/>
    </xf>
    <xf numFmtId="0" fontId="58" fillId="0" borderId="16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44" applyNumberFormat="1" applyFont="1" applyBorder="1" applyAlignment="1">
      <alignment horizontal="center" vertical="center" wrapText="1"/>
    </xf>
    <xf numFmtId="0" fontId="54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54" fillId="0" borderId="25" xfId="0" applyFont="1" applyBorder="1" applyAlignment="1">
      <alignment horizontal="left" vertical="top" wrapText="1"/>
    </xf>
    <xf numFmtId="0" fontId="58" fillId="0" borderId="26" xfId="0" applyFont="1" applyBorder="1" applyAlignment="1">
      <alignment horizontal="left" vertical="top" wrapText="1"/>
    </xf>
    <xf numFmtId="0" fontId="58" fillId="0" borderId="43" xfId="0" applyFont="1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P36" sqref="P36"/>
    </sheetView>
  </sheetViews>
  <sheetFormatPr defaultColWidth="9.00390625" defaultRowHeight="12.75"/>
  <cols>
    <col min="6" max="6" width="8.00390625" style="0" customWidth="1"/>
    <col min="7" max="7" width="12.00390625" style="0" customWidth="1"/>
    <col min="8" max="8" width="13.375" style="0" customWidth="1"/>
    <col min="9" max="9" width="13.00390625" style="0" customWidth="1"/>
    <col min="10" max="10" width="15.625" style="0" customWidth="1"/>
  </cols>
  <sheetData>
    <row r="1" spans="2:10" ht="14.25" customHeight="1">
      <c r="B1" s="106" t="s">
        <v>35</v>
      </c>
      <c r="C1" s="107"/>
      <c r="D1" s="107"/>
      <c r="E1" s="107"/>
      <c r="F1" s="107"/>
      <c r="G1" s="107"/>
      <c r="H1" s="107"/>
      <c r="I1" s="107"/>
      <c r="J1" s="107"/>
    </row>
    <row r="2" spans="2:10" ht="14.25">
      <c r="B2" s="108" t="s">
        <v>33</v>
      </c>
      <c r="C2" s="107"/>
      <c r="D2" s="107"/>
      <c r="E2" s="107"/>
      <c r="F2" s="107"/>
      <c r="G2" s="107"/>
      <c r="H2" s="107"/>
      <c r="I2" s="107"/>
      <c r="J2" s="107"/>
    </row>
    <row r="3" spans="2:10" ht="14.25">
      <c r="B3" s="108" t="s">
        <v>34</v>
      </c>
      <c r="C3" s="107"/>
      <c r="D3" s="107"/>
      <c r="E3" s="107"/>
      <c r="F3" s="107"/>
      <c r="G3" s="107"/>
      <c r="H3" s="107"/>
      <c r="I3" s="107"/>
      <c r="J3" s="107"/>
    </row>
    <row r="4" spans="2:10" ht="12.75">
      <c r="B4" s="79"/>
      <c r="C4" s="79"/>
      <c r="D4" s="117"/>
      <c r="E4" s="117"/>
      <c r="F4" s="117"/>
      <c r="G4" s="117"/>
      <c r="H4" s="117"/>
      <c r="I4" s="117"/>
      <c r="J4" s="117"/>
    </row>
    <row r="5" spans="2:10" ht="15">
      <c r="B5" s="115" t="s">
        <v>52</v>
      </c>
      <c r="C5" s="116"/>
      <c r="D5" s="116"/>
      <c r="E5" s="116"/>
      <c r="F5" s="116"/>
      <c r="G5" s="116"/>
      <c r="H5" s="116"/>
      <c r="I5" s="116"/>
      <c r="J5" s="116"/>
    </row>
    <row r="6" spans="2:10" ht="14.25">
      <c r="B6" s="97"/>
      <c r="C6" s="97"/>
      <c r="D6" s="97"/>
      <c r="E6" s="97"/>
      <c r="F6" s="97"/>
      <c r="G6" s="97"/>
      <c r="H6" s="97"/>
      <c r="I6" s="97"/>
      <c r="J6" s="97"/>
    </row>
    <row r="7" spans="2:10" ht="13.5" thickBot="1">
      <c r="B7" s="3"/>
      <c r="C7" s="4"/>
      <c r="D7" s="4"/>
      <c r="E7" s="3"/>
      <c r="F7" s="3"/>
      <c r="G7" s="8" t="s">
        <v>2</v>
      </c>
      <c r="H7" s="9" t="s">
        <v>3</v>
      </c>
      <c r="I7" s="9" t="s">
        <v>4</v>
      </c>
      <c r="J7" s="10" t="s">
        <v>5</v>
      </c>
    </row>
    <row r="8" spans="2:10" ht="15.75" customHeight="1">
      <c r="B8" s="5" t="s">
        <v>6</v>
      </c>
      <c r="C8" s="6"/>
      <c r="D8" s="6"/>
      <c r="E8" s="6"/>
      <c r="F8" s="6"/>
      <c r="G8" s="6" t="s">
        <v>7</v>
      </c>
      <c r="H8" s="7"/>
      <c r="I8" s="7"/>
      <c r="J8" s="11"/>
    </row>
    <row r="9" spans="2:10" ht="47.25" customHeight="1">
      <c r="B9" s="92" t="s">
        <v>40</v>
      </c>
      <c r="C9" s="93"/>
      <c r="D9" s="93"/>
      <c r="E9" s="93"/>
      <c r="F9" s="94"/>
      <c r="G9" s="18" t="s">
        <v>1</v>
      </c>
      <c r="H9" s="19">
        <v>99.22</v>
      </c>
      <c r="I9" s="20">
        <v>22000</v>
      </c>
      <c r="J9" s="21">
        <f>H9*I9</f>
        <v>2182840</v>
      </c>
    </row>
    <row r="10" spans="2:12" ht="63" customHeight="1">
      <c r="B10" s="92" t="s">
        <v>43</v>
      </c>
      <c r="C10" s="93"/>
      <c r="D10" s="93"/>
      <c r="E10" s="93"/>
      <c r="F10" s="94"/>
      <c r="G10" s="18" t="s">
        <v>0</v>
      </c>
      <c r="H10" s="19"/>
      <c r="I10" s="20">
        <v>22000</v>
      </c>
      <c r="J10" s="21">
        <f aca="true" t="shared" si="0" ref="J10:J16">H10*I10</f>
        <v>0</v>
      </c>
      <c r="K10" s="15"/>
      <c r="L10" s="14"/>
    </row>
    <row r="11" spans="2:12" ht="46.5" customHeight="1">
      <c r="B11" s="101" t="s">
        <v>39</v>
      </c>
      <c r="C11" s="102"/>
      <c r="D11" s="102"/>
      <c r="E11" s="102"/>
      <c r="F11" s="103"/>
      <c r="G11" s="22" t="s">
        <v>0</v>
      </c>
      <c r="H11" s="23">
        <f>H9+H10</f>
        <v>99.22</v>
      </c>
      <c r="I11" s="81">
        <v>800</v>
      </c>
      <c r="J11" s="24">
        <f t="shared" si="0"/>
        <v>79376</v>
      </c>
      <c r="K11" s="15"/>
      <c r="L11" s="80"/>
    </row>
    <row r="12" spans="2:12" ht="30" customHeight="1">
      <c r="B12" s="112" t="s">
        <v>44</v>
      </c>
      <c r="C12" s="113"/>
      <c r="D12" s="113"/>
      <c r="E12" s="113"/>
      <c r="F12" s="114"/>
      <c r="G12" s="18" t="s">
        <v>0</v>
      </c>
      <c r="H12" s="19">
        <v>0.9</v>
      </c>
      <c r="I12" s="20">
        <v>8500</v>
      </c>
      <c r="J12" s="21">
        <f t="shared" si="0"/>
        <v>7650</v>
      </c>
      <c r="K12" s="15"/>
      <c r="L12" s="16"/>
    </row>
    <row r="13" spans="2:12" ht="65.25" customHeight="1">
      <c r="B13" s="109" t="s">
        <v>24</v>
      </c>
      <c r="C13" s="110"/>
      <c r="D13" s="110"/>
      <c r="E13" s="110"/>
      <c r="F13" s="111"/>
      <c r="G13" s="22" t="s">
        <v>0</v>
      </c>
      <c r="H13" s="23">
        <f>H9+H10+H12</f>
        <v>100.12</v>
      </c>
      <c r="I13" s="23">
        <v>4500</v>
      </c>
      <c r="J13" s="24">
        <f t="shared" si="0"/>
        <v>450540</v>
      </c>
      <c r="K13" s="104" t="s">
        <v>37</v>
      </c>
      <c r="L13" s="105"/>
    </row>
    <row r="14" spans="2:12" ht="30.75" customHeight="1">
      <c r="B14" s="92" t="s">
        <v>49</v>
      </c>
      <c r="C14" s="93"/>
      <c r="D14" s="93"/>
      <c r="E14" s="93"/>
      <c r="F14" s="94"/>
      <c r="G14" s="18" t="s">
        <v>0</v>
      </c>
      <c r="H14" s="19">
        <v>6.36</v>
      </c>
      <c r="I14" s="19">
        <v>8500</v>
      </c>
      <c r="J14" s="21">
        <f t="shared" si="0"/>
        <v>54060</v>
      </c>
      <c r="K14" s="3"/>
      <c r="L14" s="3"/>
    </row>
    <row r="15" spans="2:12" ht="32.25" customHeight="1">
      <c r="B15" s="101" t="s">
        <v>50</v>
      </c>
      <c r="C15" s="102"/>
      <c r="D15" s="102"/>
      <c r="E15" s="102"/>
      <c r="F15" s="103"/>
      <c r="G15" s="22" t="s">
        <v>1</v>
      </c>
      <c r="H15" s="23">
        <v>235.8</v>
      </c>
      <c r="I15" s="23">
        <v>65</v>
      </c>
      <c r="J15" s="24">
        <f t="shared" si="0"/>
        <v>15327</v>
      </c>
      <c r="K15" s="104" t="s">
        <v>36</v>
      </c>
      <c r="L15" s="105"/>
    </row>
    <row r="16" spans="2:12" ht="38.25" customHeight="1" thickBot="1">
      <c r="B16" s="89" t="s">
        <v>26</v>
      </c>
      <c r="C16" s="90"/>
      <c r="D16" s="90"/>
      <c r="E16" s="90"/>
      <c r="F16" s="91"/>
      <c r="G16" s="22" t="s">
        <v>13</v>
      </c>
      <c r="H16" s="23">
        <v>269</v>
      </c>
      <c r="I16" s="23">
        <v>300</v>
      </c>
      <c r="J16" s="24">
        <f t="shared" si="0"/>
        <v>80700</v>
      </c>
      <c r="K16" s="3"/>
      <c r="L16" s="3"/>
    </row>
    <row r="17" spans="2:12" ht="15.75" customHeight="1" thickBot="1">
      <c r="B17" s="98" t="s">
        <v>29</v>
      </c>
      <c r="C17" s="99"/>
      <c r="D17" s="99"/>
      <c r="E17" s="99"/>
      <c r="F17" s="99"/>
      <c r="G17" s="99"/>
      <c r="H17" s="99"/>
      <c r="I17" s="100"/>
      <c r="J17" s="25">
        <f>J9+J10+J12+J14</f>
        <v>2244550</v>
      </c>
      <c r="K17" s="3"/>
      <c r="L17" s="3"/>
    </row>
    <row r="18" spans="2:12" s="77" customFormat="1" ht="15.75" customHeight="1" thickBot="1">
      <c r="B18" s="86" t="s">
        <v>30</v>
      </c>
      <c r="C18" s="87"/>
      <c r="D18" s="87"/>
      <c r="E18" s="87"/>
      <c r="F18" s="87"/>
      <c r="G18" s="87"/>
      <c r="H18" s="87"/>
      <c r="I18" s="88"/>
      <c r="J18" s="26">
        <f>J11+J13+J15+J16</f>
        <v>625943</v>
      </c>
      <c r="K18" s="76"/>
      <c r="L18" s="76"/>
    </row>
    <row r="19" spans="2:12" ht="15" customHeight="1">
      <c r="B19" s="27"/>
      <c r="C19" s="28"/>
      <c r="D19" s="28"/>
      <c r="E19" s="28"/>
      <c r="F19" s="29"/>
      <c r="G19" s="30" t="s">
        <v>9</v>
      </c>
      <c r="H19" s="31"/>
      <c r="I19" s="31"/>
      <c r="J19" s="32"/>
      <c r="K19" s="3"/>
      <c r="L19" s="3"/>
    </row>
    <row r="20" spans="2:12" ht="15" customHeight="1">
      <c r="B20" s="33" t="s">
        <v>22</v>
      </c>
      <c r="C20" s="34"/>
      <c r="D20" s="34"/>
      <c r="E20" s="34"/>
      <c r="F20" s="35"/>
      <c r="G20" s="36" t="s">
        <v>0</v>
      </c>
      <c r="H20" s="37">
        <v>3.95</v>
      </c>
      <c r="I20" s="37">
        <v>8500</v>
      </c>
      <c r="J20" s="21">
        <f>H20*I20</f>
        <v>33575</v>
      </c>
      <c r="K20" s="3"/>
      <c r="L20" s="3"/>
    </row>
    <row r="21" spans="2:12" ht="15" customHeight="1">
      <c r="B21" s="33" t="s">
        <v>23</v>
      </c>
      <c r="C21" s="34"/>
      <c r="D21" s="34"/>
      <c r="E21" s="34"/>
      <c r="F21" s="34"/>
      <c r="G21" s="36" t="s">
        <v>0</v>
      </c>
      <c r="H21" s="38">
        <v>1.34</v>
      </c>
      <c r="I21" s="37">
        <v>8500</v>
      </c>
      <c r="J21" s="21">
        <f>H21*I21</f>
        <v>11390</v>
      </c>
      <c r="K21" s="3"/>
      <c r="L21" s="3"/>
    </row>
    <row r="22" spans="2:12" ht="15.75" customHeight="1">
      <c r="B22" s="33" t="s">
        <v>45</v>
      </c>
      <c r="C22" s="34"/>
      <c r="D22" s="34"/>
      <c r="E22" s="34"/>
      <c r="F22" s="34"/>
      <c r="G22" s="36" t="s">
        <v>0</v>
      </c>
      <c r="H22" s="83"/>
      <c r="I22" s="37">
        <v>19000</v>
      </c>
      <c r="J22" s="21">
        <f>H22*I22</f>
        <v>0</v>
      </c>
      <c r="K22" s="84"/>
      <c r="L22" s="85"/>
    </row>
    <row r="23" spans="2:12" ht="35.25" customHeight="1" thickBot="1">
      <c r="B23" s="118" t="s">
        <v>46</v>
      </c>
      <c r="C23" s="119"/>
      <c r="D23" s="119"/>
      <c r="E23" s="119"/>
      <c r="F23" s="120"/>
      <c r="G23" s="36" t="s">
        <v>1</v>
      </c>
      <c r="H23" s="83"/>
      <c r="I23" s="37">
        <v>19000</v>
      </c>
      <c r="J23" s="21">
        <f>H23*I23</f>
        <v>0</v>
      </c>
      <c r="K23" s="104" t="s">
        <v>38</v>
      </c>
      <c r="L23" s="105"/>
    </row>
    <row r="24" spans="2:12" ht="17.25" customHeight="1" thickBot="1">
      <c r="B24" s="39" t="s">
        <v>27</v>
      </c>
      <c r="C24" s="40"/>
      <c r="D24" s="40"/>
      <c r="E24" s="40"/>
      <c r="F24" s="41"/>
      <c r="G24" s="42" t="s">
        <v>1</v>
      </c>
      <c r="H24" s="43">
        <v>151.35</v>
      </c>
      <c r="I24" s="44">
        <v>900</v>
      </c>
      <c r="J24" s="24">
        <f>H24*I24</f>
        <v>136215</v>
      </c>
      <c r="K24" s="3"/>
      <c r="L24" s="3"/>
    </row>
    <row r="25" spans="2:12" ht="15" customHeight="1" thickBot="1">
      <c r="B25" s="98" t="s">
        <v>29</v>
      </c>
      <c r="C25" s="99"/>
      <c r="D25" s="99"/>
      <c r="E25" s="99"/>
      <c r="F25" s="99"/>
      <c r="G25" s="99"/>
      <c r="H25" s="99"/>
      <c r="I25" s="100"/>
      <c r="J25" s="46">
        <f>J20+J21+J22+J23</f>
        <v>44965</v>
      </c>
      <c r="K25" s="3"/>
      <c r="L25" s="3"/>
    </row>
    <row r="26" spans="2:12" s="77" customFormat="1" ht="17.25" customHeight="1" thickBot="1">
      <c r="B26" s="86" t="s">
        <v>30</v>
      </c>
      <c r="C26" s="87"/>
      <c r="D26" s="87"/>
      <c r="E26" s="87"/>
      <c r="F26" s="87"/>
      <c r="G26" s="87"/>
      <c r="H26" s="87"/>
      <c r="I26" s="88"/>
      <c r="J26" s="47">
        <f>J24</f>
        <v>136215</v>
      </c>
      <c r="K26" s="76"/>
      <c r="L26" s="76"/>
    </row>
    <row r="27" spans="2:12" ht="15.75" customHeight="1">
      <c r="B27" s="48"/>
      <c r="C27" s="49"/>
      <c r="D27" s="49"/>
      <c r="E27" s="49"/>
      <c r="F27" s="50"/>
      <c r="G27" s="51" t="s">
        <v>10</v>
      </c>
      <c r="H27" s="52"/>
      <c r="I27" s="29"/>
      <c r="J27" s="53"/>
      <c r="K27" s="3"/>
      <c r="L27" s="3"/>
    </row>
    <row r="28" spans="2:12" ht="13.5" customHeight="1">
      <c r="B28" s="54" t="s">
        <v>31</v>
      </c>
      <c r="C28" s="55"/>
      <c r="D28" s="55"/>
      <c r="E28" s="55"/>
      <c r="F28" s="56"/>
      <c r="G28" s="18"/>
      <c r="H28" s="19"/>
      <c r="I28" s="19"/>
      <c r="J28" s="21">
        <f>H28*I28</f>
        <v>0</v>
      </c>
      <c r="K28" s="3"/>
      <c r="L28" s="3"/>
    </row>
    <row r="29" spans="2:12" ht="13.5" customHeight="1">
      <c r="B29" s="45" t="s">
        <v>14</v>
      </c>
      <c r="C29" s="17"/>
      <c r="D29" s="17"/>
      <c r="E29" s="17"/>
      <c r="F29" s="57"/>
      <c r="G29" s="18" t="s">
        <v>0</v>
      </c>
      <c r="H29" s="19">
        <v>1.38</v>
      </c>
      <c r="I29" s="19">
        <v>8500</v>
      </c>
      <c r="J29" s="21">
        <f>H29*I29</f>
        <v>11730</v>
      </c>
      <c r="K29" s="3"/>
      <c r="L29" s="3"/>
    </row>
    <row r="30" spans="2:12" ht="13.5" customHeight="1">
      <c r="B30" s="54" t="s">
        <v>15</v>
      </c>
      <c r="C30" s="55"/>
      <c r="D30" s="55"/>
      <c r="E30" s="55"/>
      <c r="F30" s="56"/>
      <c r="G30" s="18" t="s">
        <v>0</v>
      </c>
      <c r="H30" s="19">
        <v>0.3</v>
      </c>
      <c r="I30" s="19">
        <v>8500</v>
      </c>
      <c r="J30" s="21">
        <f>H30*I30</f>
        <v>2550</v>
      </c>
      <c r="K30" s="3"/>
      <c r="L30" s="3"/>
    </row>
    <row r="31" spans="2:12" ht="16.5" customHeight="1" thickBot="1">
      <c r="B31" s="58" t="s">
        <v>11</v>
      </c>
      <c r="C31" s="59"/>
      <c r="D31" s="59"/>
      <c r="E31" s="59"/>
      <c r="F31" s="60"/>
      <c r="G31" s="22" t="s">
        <v>12</v>
      </c>
      <c r="H31" s="23">
        <v>29</v>
      </c>
      <c r="I31" s="23">
        <v>1500</v>
      </c>
      <c r="J31" s="21">
        <f>H31*I31</f>
        <v>43500</v>
      </c>
      <c r="K31" s="3"/>
      <c r="L31" s="3"/>
    </row>
    <row r="32" spans="2:12" ht="14.25" customHeight="1" thickBot="1">
      <c r="B32" s="98" t="s">
        <v>29</v>
      </c>
      <c r="C32" s="99"/>
      <c r="D32" s="99"/>
      <c r="E32" s="99"/>
      <c r="F32" s="99"/>
      <c r="G32" s="99"/>
      <c r="H32" s="99"/>
      <c r="I32" s="100"/>
      <c r="J32" s="46">
        <f>J28+J29+J30</f>
        <v>14280</v>
      </c>
      <c r="K32" s="3"/>
      <c r="L32" s="3"/>
    </row>
    <row r="33" spans="2:12" s="77" customFormat="1" ht="15" customHeight="1" thickBot="1">
      <c r="B33" s="86" t="s">
        <v>30</v>
      </c>
      <c r="C33" s="87"/>
      <c r="D33" s="87"/>
      <c r="E33" s="87"/>
      <c r="F33" s="87"/>
      <c r="G33" s="87"/>
      <c r="H33" s="87"/>
      <c r="I33" s="88"/>
      <c r="J33" s="26">
        <f>J31</f>
        <v>43500</v>
      </c>
      <c r="K33" s="76"/>
      <c r="L33" s="76"/>
    </row>
    <row r="34" spans="2:12" ht="12.75" customHeight="1">
      <c r="B34" s="61"/>
      <c r="C34" s="62"/>
      <c r="D34" s="62"/>
      <c r="E34" s="62"/>
      <c r="F34" s="62"/>
      <c r="G34" s="62" t="s">
        <v>8</v>
      </c>
      <c r="H34" s="62"/>
      <c r="I34" s="62"/>
      <c r="J34" s="63"/>
      <c r="K34" s="3"/>
      <c r="L34" s="3"/>
    </row>
    <row r="35" spans="2:12" ht="14.25" customHeight="1">
      <c r="B35" s="54" t="s">
        <v>16</v>
      </c>
      <c r="C35" s="55"/>
      <c r="D35" s="55"/>
      <c r="E35" s="55"/>
      <c r="F35" s="55"/>
      <c r="G35" s="19" t="s">
        <v>0</v>
      </c>
      <c r="H35" s="19">
        <v>0.81</v>
      </c>
      <c r="I35" s="64">
        <v>8500</v>
      </c>
      <c r="J35" s="21">
        <f aca="true" t="shared" si="1" ref="J35:J40">H35*I35</f>
        <v>6885</v>
      </c>
      <c r="K35" s="3"/>
      <c r="L35" s="3"/>
    </row>
    <row r="36" spans="2:12" ht="14.25" customHeight="1">
      <c r="B36" s="54" t="s">
        <v>28</v>
      </c>
      <c r="C36" s="55"/>
      <c r="D36" s="55"/>
      <c r="E36" s="55"/>
      <c r="F36" s="55"/>
      <c r="G36" s="19" t="s">
        <v>0</v>
      </c>
      <c r="H36" s="19">
        <v>3.72</v>
      </c>
      <c r="I36" s="64">
        <v>8500</v>
      </c>
      <c r="J36" s="21">
        <f t="shared" si="1"/>
        <v>31620</v>
      </c>
      <c r="K36" s="3"/>
      <c r="L36" s="3"/>
    </row>
    <row r="37" spans="2:12" ht="14.25" customHeight="1">
      <c r="B37" s="54" t="s">
        <v>17</v>
      </c>
      <c r="C37" s="55"/>
      <c r="D37" s="55"/>
      <c r="E37" s="55"/>
      <c r="F37" s="55"/>
      <c r="G37" s="19" t="s">
        <v>0</v>
      </c>
      <c r="H37" s="19">
        <v>1.93</v>
      </c>
      <c r="I37" s="64">
        <v>8500</v>
      </c>
      <c r="J37" s="21">
        <f t="shared" si="1"/>
        <v>16405</v>
      </c>
      <c r="K37" s="3"/>
      <c r="L37" s="3"/>
    </row>
    <row r="38" spans="2:12" ht="16.5" customHeight="1">
      <c r="B38" s="33" t="s">
        <v>42</v>
      </c>
      <c r="C38" s="34"/>
      <c r="D38" s="34"/>
      <c r="E38" s="55"/>
      <c r="F38" s="55"/>
      <c r="G38" s="19" t="s">
        <v>0</v>
      </c>
      <c r="H38" s="82"/>
      <c r="I38" s="64">
        <v>0</v>
      </c>
      <c r="J38" s="21">
        <f t="shared" si="1"/>
        <v>0</v>
      </c>
      <c r="K38" s="104" t="s">
        <v>38</v>
      </c>
      <c r="L38" s="105"/>
    </row>
    <row r="39" spans="2:12" ht="16.5" customHeight="1" thickBot="1">
      <c r="B39" s="33" t="s">
        <v>41</v>
      </c>
      <c r="C39" s="34"/>
      <c r="D39" s="34"/>
      <c r="E39" s="55"/>
      <c r="F39" s="55"/>
      <c r="G39" s="19" t="s">
        <v>1</v>
      </c>
      <c r="H39" s="82"/>
      <c r="I39" s="64">
        <v>0</v>
      </c>
      <c r="J39" s="21">
        <f t="shared" si="1"/>
        <v>0</v>
      </c>
      <c r="K39" s="124"/>
      <c r="L39" s="125"/>
    </row>
    <row r="40" spans="2:12" ht="99" customHeight="1" thickBot="1">
      <c r="B40" s="121" t="s">
        <v>51</v>
      </c>
      <c r="C40" s="122"/>
      <c r="D40" s="122"/>
      <c r="E40" s="122"/>
      <c r="F40" s="123"/>
      <c r="G40" s="65" t="s">
        <v>1</v>
      </c>
      <c r="H40" s="78">
        <v>154.4</v>
      </c>
      <c r="I40" s="66">
        <v>1500</v>
      </c>
      <c r="J40" s="24">
        <f t="shared" si="1"/>
        <v>231600</v>
      </c>
      <c r="K40" s="104" t="s">
        <v>32</v>
      </c>
      <c r="L40" s="105"/>
    </row>
    <row r="41" spans="2:12" ht="14.25" customHeight="1" thickBot="1">
      <c r="B41" s="98" t="s">
        <v>29</v>
      </c>
      <c r="C41" s="99"/>
      <c r="D41" s="99"/>
      <c r="E41" s="99"/>
      <c r="F41" s="99"/>
      <c r="G41" s="99"/>
      <c r="H41" s="99"/>
      <c r="I41" s="100"/>
      <c r="J41" s="67">
        <f>J35+J36+J37+J38+J39</f>
        <v>54910</v>
      </c>
      <c r="K41" s="3"/>
      <c r="L41" s="3"/>
    </row>
    <row r="42" spans="2:12" s="77" customFormat="1" ht="15.75" customHeight="1" thickBot="1">
      <c r="B42" s="86" t="s">
        <v>30</v>
      </c>
      <c r="C42" s="87"/>
      <c r="D42" s="87"/>
      <c r="E42" s="87"/>
      <c r="F42" s="87"/>
      <c r="G42" s="87"/>
      <c r="H42" s="87"/>
      <c r="I42" s="88"/>
      <c r="J42" s="68">
        <f>J40</f>
        <v>231600</v>
      </c>
      <c r="K42" s="76"/>
      <c r="L42" s="76"/>
    </row>
    <row r="43" spans="1:13" ht="36" customHeight="1" thickBot="1">
      <c r="A43" s="1"/>
      <c r="B43" s="34"/>
      <c r="C43" s="34"/>
      <c r="D43" s="34"/>
      <c r="E43" s="34"/>
      <c r="F43" s="69" t="s">
        <v>0</v>
      </c>
      <c r="G43" s="70">
        <f>H9+H10+H12+H20+H21+H22+H23+H35+H36+H37</f>
        <v>111.87000000000002</v>
      </c>
      <c r="H43" s="95" t="s">
        <v>47</v>
      </c>
      <c r="I43" s="96"/>
      <c r="J43" s="71">
        <f>J17+J18+J25+J26+J32+J33+J41+J42</f>
        <v>3395963</v>
      </c>
      <c r="K43" s="3"/>
      <c r="L43" s="3"/>
      <c r="M43" s="13"/>
    </row>
    <row r="44" spans="2:12" ht="16.5" customHeight="1" thickBot="1">
      <c r="B44" s="72"/>
      <c r="C44" s="72"/>
      <c r="D44" s="72"/>
      <c r="E44" s="72"/>
      <c r="F44" s="72"/>
      <c r="G44" s="73"/>
      <c r="H44" s="95" t="s">
        <v>25</v>
      </c>
      <c r="I44" s="96"/>
      <c r="J44" s="74">
        <f>J17+J25+J32+J41</f>
        <v>2358705</v>
      </c>
      <c r="K44" s="3"/>
      <c r="L44" s="3"/>
    </row>
    <row r="45" spans="2:12" ht="16.5" customHeight="1">
      <c r="B45" s="72"/>
      <c r="C45" s="72"/>
      <c r="D45" s="72"/>
      <c r="E45" s="72"/>
      <c r="F45" s="72"/>
      <c r="G45" s="73"/>
      <c r="H45" s="95" t="s">
        <v>48</v>
      </c>
      <c r="I45" s="96"/>
      <c r="J45" s="75">
        <f>J18+J26+J33+J42</f>
        <v>1037258</v>
      </c>
      <c r="K45" s="3"/>
      <c r="L45" s="3"/>
    </row>
    <row r="46" ht="12.75">
      <c r="H46" s="2"/>
    </row>
    <row r="47" spans="2:10" ht="18.75">
      <c r="B47" s="12" t="s">
        <v>18</v>
      </c>
      <c r="C47" s="12"/>
      <c r="D47" s="12"/>
      <c r="H47" s="12" t="s">
        <v>21</v>
      </c>
      <c r="I47" s="12"/>
      <c r="J47" s="12"/>
    </row>
    <row r="48" spans="2:10" ht="18.75">
      <c r="B48" s="12" t="s">
        <v>19</v>
      </c>
      <c r="C48" s="12"/>
      <c r="D48" s="12"/>
      <c r="H48" s="12"/>
      <c r="I48" s="12"/>
      <c r="J48" s="12"/>
    </row>
    <row r="49" spans="2:10" ht="18.75">
      <c r="B49" s="12" t="s">
        <v>20</v>
      </c>
      <c r="C49" s="12"/>
      <c r="D49" s="12"/>
      <c r="H49" s="12" t="s">
        <v>20</v>
      </c>
      <c r="I49" s="12"/>
      <c r="J49" s="12"/>
    </row>
  </sheetData>
  <sheetProtection/>
  <mergeCells count="32">
    <mergeCell ref="K15:L15"/>
    <mergeCell ref="D4:J4"/>
    <mergeCell ref="B23:F23"/>
    <mergeCell ref="B40:F40"/>
    <mergeCell ref="K13:L13"/>
    <mergeCell ref="B18:I18"/>
    <mergeCell ref="K38:L39"/>
    <mergeCell ref="B15:F15"/>
    <mergeCell ref="B32:I32"/>
    <mergeCell ref="K40:L40"/>
    <mergeCell ref="B1:J1"/>
    <mergeCell ref="B2:J2"/>
    <mergeCell ref="B3:J3"/>
    <mergeCell ref="B13:F13"/>
    <mergeCell ref="B17:I17"/>
    <mergeCell ref="B9:F9"/>
    <mergeCell ref="B12:F12"/>
    <mergeCell ref="B5:J5"/>
    <mergeCell ref="K23:L23"/>
    <mergeCell ref="B6:J6"/>
    <mergeCell ref="B41:I41"/>
    <mergeCell ref="B42:I42"/>
    <mergeCell ref="B33:I33"/>
    <mergeCell ref="H43:I43"/>
    <mergeCell ref="B11:F11"/>
    <mergeCell ref="B25:I25"/>
    <mergeCell ref="B26:I26"/>
    <mergeCell ref="B16:F16"/>
    <mergeCell ref="B10:F10"/>
    <mergeCell ref="B14:F14"/>
    <mergeCell ref="H44:I44"/>
    <mergeCell ref="H45:I4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Yul'kin@</dc:creator>
  <cp:keywords/>
  <dc:description/>
  <cp:lastModifiedBy>Системный Администратор</cp:lastModifiedBy>
  <cp:lastPrinted>2017-07-11T06:32:13Z</cp:lastPrinted>
  <dcterms:created xsi:type="dcterms:W3CDTF">2010-01-25T17:06:10Z</dcterms:created>
  <dcterms:modified xsi:type="dcterms:W3CDTF">2017-08-24T05:42:29Z</dcterms:modified>
  <cp:category/>
  <cp:version/>
  <cp:contentType/>
  <cp:contentStatus/>
</cp:coreProperties>
</file>